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’emploi" sheetId="1" state="visible" r:id="rId3"/>
    <sheet name="Tes réponses" sheetId="2" state="visible" r:id="rId4"/>
    <sheet name="Tes chiffres" sheetId="3" state="visible" r:id="rId5"/>
    <sheet name="Ta décision" sheetId="4" state="visible" r:id="rId6"/>
    <sheet name="Exempl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<sst xmlns="http://schemas.openxmlformats.org/spreadsheetml/2006/main" count="116" uniqueCount="78">
  <si>
    <t xml:space="preserve">Comparer les statuts avec tes propres chiffres</t>
  </si>
  <si>
    <t xml:space="preserve">Le Lab Entrepreneur · www.lelabentrepreneur.com · modèle gratuit à compléter</t>
  </si>
  <si>
    <t xml:space="preserve">Dans quel ordre remplir</t>
  </si>
  <si>
    <t xml:space="preserve">1. Tes réponses : réponds aux huit questions par oui ou non. La colonne de droite dit ce que chaque réponse change pour le choix.</t>
  </si>
  <si>
    <t xml:space="preserve">2. Tes chiffres : ton chiffre d’affaires et tes charges de la première année (repris de ton prévisionnel), et ton type d’activité. Le fichier calcule la micro-entreprise et vérifie les seuils.</t>
  </si>
  <si>
    <t xml:space="preserve">3. Toujours dans Tes chiffres : saisis les mêmes montants dans le simulateur officiel de l’Urssaf (mon-entreprise.urssaf.fr, « comparaison des régimes sociaux »), puis reporte ses résultats dans les cases jaunes de chaque colonne.</t>
  </si>
  <si>
    <t xml:space="preserve">4. Ta décision : le statut retenu, les trois raisons, et ce qui te ferait changer. Fais-la relire par un conseiller avant de t’immatriculer.</t>
  </si>
  <si>
    <t xml:space="preserve">Les couleurs</t>
  </si>
  <si>
    <t xml:space="preserve">Cases jaunes, texte bleu : à remplir. Cases grises : calculées, ne les modifie pas.</t>
  </si>
  <si>
    <t xml:space="preserve">L’onglet « Exemple » montre l’onglet Tes chiffres rempli pour un atelier de création graphique à son compte (chiffres fictifs, les mêmes que dans les autres modèles du Lab). Les colonnes du simulateur y restent vides : leurs montants dépendent de ta situation et de la date de la simulation.</t>
  </si>
  <si>
    <t xml:space="preserve">Bon à savoir</t>
  </si>
  <si>
    <t xml:space="preserve">Le calcul de la micro-entreprise ne tient pas compte de l’impôt sur le revenu (ni du versement libératoire), de l’ACRE ni de la CFP : il sert à comparer, pas à déclarer.</t>
  </si>
  <si>
    <t xml:space="preserve">Taux et seuils en vigueur au 9 octobre 2026, à vérifier sur les sites officiels avant ta décision : ils changent souvent au 1er janvier, parfois en cours d’année.</t>
  </si>
  <si>
    <t xml:space="preserve">Sources : economie.gouv.fr (taux de cotisations des micro-entrepreneurs, mars 2026) ; loi de finances pour 2026 (seuils de la micro-entreprise 2026-2028, repris par la CCI Paris Île-de-France) ; Bpifrance Création (franchise en base de TVA ; comparaison EURL/SASU, juin 2026) ; entreprendre.service-public.gouv.fr (simulateurs R61360 et R61364).</t>
  </si>
  <si>
    <t xml:space="preserve">La chaîne complète, étape par étape : www.lelabentrepreneur.com/tunnels/choisir-son-statut-juridique/</t>
  </si>
  <si>
    <t xml:space="preserve">Huit questions avant de comparer</t>
  </si>
  <si>
    <t xml:space="preserve">Réponds par oui ou non. La dernière colonne se remplit seule.</t>
  </si>
  <si>
    <t xml:space="preserve">n°</t>
  </si>
  <si>
    <t xml:space="preserve">Question</t>
  </si>
  <si>
    <t xml:space="preserve">Ta réponse</t>
  </si>
  <si>
    <t xml:space="preserve">Ce que ça change</t>
  </si>
  <si>
    <t xml:space="preserve">Seras-tu plusieurs à créer l’entreprise (associés) ?</t>
  </si>
  <si>
    <t xml:space="preserve">Ton activité est-elle réglementée (diplôme, carte, ordre professionnel) ou artisanale ?</t>
  </si>
  <si>
    <t xml:space="preserve">Ton chiffre d’affaires annuel risque-t-il de dépasser le seuil de la micro-entreprise ?</t>
  </si>
  <si>
    <t xml:space="preserve">Tes charges (achats, loyer, matériel, sous-traitance) pèsent-elles plus du tiers de ton chiffre d’affaires ?</t>
  </si>
  <si>
    <t xml:space="preserve">Dois-tu investir ou emprunter une somme importante au départ ?</t>
  </si>
  <si>
    <t xml:space="preserve">Prévois-tu de faire entrer des associés ou des investisseurs dans les 3 ans ?</t>
  </si>
  <si>
    <t xml:space="preserve">Touches-tu l’allocation chômage (ARE) ou en attends-tu ?</t>
  </si>
  <si>
    <t xml:space="preserve">Tiens-tu à une protection sociale proche de celle d’un salarié (retraite, indemnités) quitte à cotiser davantage ?</t>
  </si>
  <si>
    <t xml:space="preserve">Aucune réponse ne décide seule : ce sont tes chiffres, dans l’onglet suivant, qui départagent les formes encore possibles.</t>
  </si>
  <si>
    <t xml:space="preserve">Tes chiffres de la première année</t>
  </si>
  <si>
    <t xml:space="preserve">Mêmes montants partout : ceux de ton prévisionnel.</t>
  </si>
  <si>
    <t xml:space="preserve">Tes montants</t>
  </si>
  <si>
    <t xml:space="preserve">Type d’activité</t>
  </si>
  <si>
    <t xml:space="preserve">Chiffre d’affaires HT de l’année</t>
  </si>
  <si>
    <t xml:space="preserve">Charges de l’année (hors rémunération)</t>
  </si>
  <si>
    <t xml:space="preserve">Repères officiels au 9 octobre 2026</t>
  </si>
  <si>
    <t xml:space="preserve">Taux de cotisations micro</t>
  </si>
  <si>
    <t xml:space="preserve">Abattement fiscal micro</t>
  </si>
  <si>
    <t xml:space="preserve">Seuil micro (CA)</t>
  </si>
  <si>
    <t xml:space="preserve">Seuil franchise TVA</t>
  </si>
  <si>
    <t xml:space="preserve">Vente de marchandises (BIC)</t>
  </si>
  <si>
    <t xml:space="preserve">Services commerciaux ou artisanaux (BIC)</t>
  </si>
  <si>
    <t xml:space="preserve">Autres services, libéral (BNC)</t>
  </si>
  <si>
    <t xml:space="preserve">Libéral relevant de la Cipav</t>
  </si>
  <si>
    <t xml:space="preserve">Seuils micro 2026-2028 (loi de finances pour 2026). Franchise de TVA : seuil de base ; la TVA est due dès le dépassement du seuil majoré (93 500 € ou 41 250 €). Hors activités particulières (hébergement, meublés, avocats, artistes-auteurs).</t>
  </si>
  <si>
    <t xml:space="preserve">La micro-entreprise, calculée</t>
  </si>
  <si>
    <t xml:space="preserve">Taux de cotisations</t>
  </si>
  <si>
    <t xml:space="preserve">Cotisations sociales (sur le chiffre d’affaires)</t>
  </si>
  <si>
    <t xml:space="preserve">Ce qu’il te reste avant impôt (CA − charges − cotisations)</t>
  </si>
  <si>
    <t xml:space="preserve">Poids de tes charges dans le chiffre d’affaires</t>
  </si>
  <si>
    <t xml:space="preserve">Abattement forfaitaire retenu par le fisc</t>
  </si>
  <si>
    <t xml:space="preserve">Seuil micro de ton activité</t>
  </si>
  <si>
    <t xml:space="preserve">Ce que le fichier en conclut</t>
  </si>
  <si>
    <t xml:space="preserve">Les résultats du simulateur de l’Urssaf, à reporter</t>
  </si>
  <si>
    <t xml:space="preserve">mon-entreprise.urssaf.fr, simulateur « comparaison des régimes sociaux » : saisis le chiffre d’affaires et les charges ci-dessus, puis recopie les résultats.</t>
  </si>
  <si>
    <t xml:space="preserve">Micro-entreprise</t>
  </si>
  <si>
    <t xml:space="preserve">EI au réel / EURL (indépendant)</t>
  </si>
  <si>
    <t xml:space="preserve">SASU (assimilé salarié)</t>
  </si>
  <si>
    <t xml:space="preserve">Ce que tu en retiens</t>
  </si>
  <si>
    <t xml:space="preserve">Revenu net après impôt (€ par an)</t>
  </si>
  <si>
    <t xml:space="preserve">Cotisations et contributions (€ par an)</t>
  </si>
  <si>
    <t xml:space="preserve">Trimestres de retraite validés</t>
  </si>
  <si>
    <t xml:space="preserve">Indemnités journalières en arrêt maladie (oui / montant)</t>
  </si>
  <si>
    <t xml:space="preserve">Date de ta simulation :</t>
  </si>
  <si>
    <t xml:space="preserve">Le simulateur donne des estimations : garde la date, les taux changent. Le revenu de la SASU dépend de la part versée en salaire et en dividendes (prélèvement forfaitaire de 31,4 % en 2026 sur les dividendes).</t>
  </si>
  <si>
    <t xml:space="preserve">Ta décision, par écrit</t>
  </si>
  <si>
    <t xml:space="preserve">À faire relire par un conseiller (CCI, chambre de métiers, réseau d’accompagnement) avant l’immatriculation.</t>
  </si>
  <si>
    <t xml:space="preserve">Le statut que je retiens</t>
  </si>
  <si>
    <t xml:space="preserve">Le régime fiscal (micro, impôt sur le revenu, impôt sur les sociétés)</t>
  </si>
  <si>
    <t xml:space="preserve">Raison n° 1</t>
  </si>
  <si>
    <t xml:space="preserve">Raison n° 2</t>
  </si>
  <si>
    <t xml:space="preserve">Raison n° 3</t>
  </si>
  <si>
    <t xml:space="preserve">Ce que j’accepte de perdre (protection, simplicité, coût…)</t>
  </si>
  <si>
    <t xml:space="preserve">Ce qui me ferait changer de statut (seuil, associé, embauche…)</t>
  </si>
  <si>
    <t xml:space="preserve">Relu par (nom, organisme) et date</t>
  </si>
  <si>
    <t xml:space="preserve">Ses remarques</t>
  </si>
  <si>
    <t xml:space="preserve">Exemple fictif : atelier de création graphique à son compte, première année.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</si>
</sst>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;[RED]\-#,##0&quot; €&quot;;\-"/>
    <numFmt numFmtId="166" formatCode="0.0%"/>
    <numFmt numFmtId="167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4D3A"/>
      <name val="Arial"/>
      <family val="0"/>
      <charset val="1"/>
    </font>
    <font>
      <sz val="10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4D3A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D3A"/>
        <bgColor rgb="FF333300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4D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0"/>
  </cols>
  <sheetData>
    <row r="1" customFormat="false" ht="18.5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15" hidden="false" customHeight="false" outlineLevel="0" collapsed="false">
      <c r="B5" s="3" t="s">
        <v>3</v>
      </c>
    </row>
    <row r="6" customFormat="false" ht="23.85" hidden="false" customHeight="false" outlineLevel="0" collapsed="false">
      <c r="B6" s="3" t="s">
        <v>4</v>
      </c>
    </row>
    <row r="7" customFormat="false" ht="23.85" hidden="false" customHeight="false" outlineLevel="0" collapsed="false">
      <c r="B7" s="3" t="s">
        <v>5</v>
      </c>
    </row>
    <row r="8" customFormat="false" ht="15" hidden="false" customHeight="false" outlineLevel="0" collapsed="false">
      <c r="B8" s="3" t="s">
        <v>6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4" t="s">
        <v>7</v>
      </c>
    </row>
    <row r="11" customFormat="false" ht="15" hidden="false" customHeight="false" outlineLevel="0" collapsed="false">
      <c r="B11" s="3" t="s">
        <v>8</v>
      </c>
    </row>
    <row r="12" customFormat="false" ht="23.85" hidden="false" customHeight="false" outlineLevel="0" collapsed="false">
      <c r="B12" s="3" t="s">
        <v>9</v>
      </c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4" t="s">
        <v>10</v>
      </c>
    </row>
    <row r="15" customFormat="false" ht="23.85" hidden="false" customHeight="false" outlineLevel="0" collapsed="false">
      <c r="B15" s="3" t="s">
        <v>11</v>
      </c>
    </row>
    <row r="16" customFormat="false" ht="23.85" hidden="false" customHeight="false" outlineLevel="0" collapsed="false">
      <c r="B16" s="3" t="s">
        <v>12</v>
      </c>
    </row>
    <row r="17" customFormat="false" ht="32.8" hidden="false" customHeight="false" outlineLevel="0" collapsed="false">
      <c r="B17" s="5" t="s">
        <v>13</v>
      </c>
    </row>
    <row r="18" customFormat="false" ht="15" hidden="false" customHeight="false" outlineLevel="0" collapsed="false">
      <c r="B18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2"/>
    <col collapsed="false" customWidth="true" hidden="false" outlineLevel="0" max="3" min="3" style="0" width="12"/>
    <col collapsed="false" customWidth="true" hidden="false" outlineLevel="0" max="4" min="4" style="0" width="70"/>
  </cols>
  <sheetData>
    <row r="1" customFormat="false" ht="18.55" hidden="false" customHeight="false" outlineLevel="0" collapsed="false">
      <c r="A1" s="6" t="s">
        <v>15</v>
      </c>
    </row>
    <row r="2" customFormat="false" ht="15" hidden="false" customHeight="false" outlineLevel="0" collapsed="false">
      <c r="A2" s="7" t="s">
        <v>16</v>
      </c>
    </row>
    <row r="4" customFormat="false" ht="31.5" hidden="false" customHeight="true" outlineLevel="0" collapsed="false">
      <c r="A4" s="8" t="s">
        <v>17</v>
      </c>
      <c r="B4" s="8" t="s">
        <v>18</v>
      </c>
      <c r="C4" s="8" t="s">
        <v>19</v>
      </c>
      <c r="D4" s="8" t="s">
        <v>20</v>
      </c>
    </row>
    <row r="5" customFormat="false" ht="57.75" hidden="false" customHeight="true" outlineLevel="0" collapsed="false">
      <c r="A5" s="3" t="n">
        <v>1</v>
      </c>
      <c r="B5" s="3" t="s">
        <v>21</v>
      </c>
      <c r="C5" s="9"/>
      <c r="D5" s="10" t="str">
        <f aca="false">IF(C5="oui","À plusieurs, il faut une société : SARL ou SAS. L’entreprise individuelle et la micro-entreprise sont réservées à une seule personne.",IF(C5="non","Seul : entreprise individuelle (micro ou réel), EURL ou SASU restent possibles.",""))</f>
        <v/>
      </c>
    </row>
    <row r="6" customFormat="false" ht="57.75" hidden="false" customHeight="true" outlineLevel="0" collapsed="false">
      <c r="A6" s="3" t="n">
        <v>2</v>
      </c>
      <c r="B6" s="3" t="s">
        <v>22</v>
      </c>
      <c r="C6" s="9"/>
      <c r="D6" s="10" t="str">
        <f aca="false">IF(C6="oui","Vérifie d’abord les conditions de ton métier : certaines professions imposent ou excluent des formes, et l’artisanat passe par la chambre de métiers.",IF(C6="non","Pas de condition propre au métier : le choix reste ouvert.",""))</f>
        <v/>
      </c>
    </row>
    <row r="7" customFormat="false" ht="57.75" hidden="false" customHeight="true" outlineLevel="0" collapsed="false">
      <c r="A7" s="3" t="n">
        <v>3</v>
      </c>
      <c r="B7" s="3" t="s">
        <v>23</v>
      </c>
      <c r="C7" s="9"/>
      <c r="D7" s="10" t="str">
        <f aca="false">IF(C7="oui","Au-delà du seuil deux années de suite, tu sors de la micro-entreprise : prévois l’entreprise individuelle au réel ou une société.",IF(C7="non","La micro-entreprise reste possible ; regarde ensuite le poids de tes charges.",""))</f>
        <v/>
      </c>
    </row>
    <row r="8" customFormat="false" ht="57.75" hidden="false" customHeight="true" outlineLevel="0" collapsed="false">
      <c r="A8" s="3" t="n">
        <v>4</v>
      </c>
      <c r="B8" s="3" t="s">
        <v>24</v>
      </c>
      <c r="C8" s="9"/>
      <c r="D8" s="10" t="str">
        <f aca="false">IF(C8="oui","En micro, les charges ne se déduisent pas : les cotisations portent sur le chiffre d’affaires. Compare avec un régime réel (EI au réel, EURL, SASU).",IF(C8="non","Des charges faibles jouent en faveur de la micro-entreprise.",""))</f>
        <v/>
      </c>
    </row>
    <row r="9" customFormat="false" ht="57.75" hidden="false" customHeight="true" outlineLevel="0" collapsed="false">
      <c r="A9" s="3" t="n">
        <v>5</v>
      </c>
      <c r="B9" s="3" t="s">
        <v>25</v>
      </c>
      <c r="C9" s="9"/>
      <c r="D9" s="10" t="str">
        <f aca="false">IF(C9="oui","Une société sépare plus nettement tes biens de ceux de l’entreprise et facilite l’entrée d’un financeur ; la banque demandera souvent une caution personnelle quoi qu’il arrive.",IF(C9="non","Un démarrage léger se fait bien en entreprise individuelle.",""))</f>
        <v/>
      </c>
    </row>
    <row r="10" customFormat="false" ht="57.75" hidden="false" customHeight="true" outlineLevel="0" collapsed="false">
      <c r="A10" s="3" t="n">
        <v>6</v>
      </c>
      <c r="B10" s="3" t="s">
        <v>26</v>
      </c>
      <c r="C10" s="9"/>
      <c r="D10" s="10" t="str">
        <f aca="false">IF(C10="oui","La SAS (ou SASU) est la plus souple pour ouvrir le capital ; passer de l’entreprise individuelle à une société plus tard reste possible, avec des formalités et un coût.",IF(C10="non","Pas d’ouverture du capital prévue : la simplicité peut primer.",""))</f>
        <v/>
      </c>
    </row>
    <row r="11" customFormat="false" ht="57.75" hidden="false" customHeight="true" outlineLevel="0" collapsed="false">
      <c r="A11" s="3" t="n">
        <v>7</v>
      </c>
      <c r="B11" s="3" t="s">
        <v>27</v>
      </c>
      <c r="C11" s="9"/>
      <c r="D11" s="10" t="str">
        <f aca="false">IF(C11="oui","Le statut change ce que tu perçois : demande une simulation à France Travail avant de choisir, et compare avec l’ARCE (versement en capital).",IF(C11="non","Sans ARE, ce critère ne joue pas.",""))</f>
        <v/>
      </c>
    </row>
    <row r="12" customFormat="false" ht="57.75" hidden="false" customHeight="true" outlineLevel="0" collapsed="false">
      <c r="A12" s="3" t="n">
        <v>8</v>
      </c>
      <c r="B12" s="3" t="s">
        <v>28</v>
      </c>
      <c r="C12" s="9"/>
      <c r="D12" s="10" t="str">
        <f aca="false">IF(C12="oui","Le président de SASU ou de SAS est assimilé salarié : protection plus large, cotisations plus élevées, et pas d’assurance chômage pour lui.",IF(C12="non","L’entrepreneur individuel et le gérant majoritaire d’EURL ou de SARL sont travailleurs indépendants : cotisations plus faibles, protection moindre.",""))</f>
        <v/>
      </c>
    </row>
    <row r="14" customFormat="false" ht="23.85" hidden="false" customHeight="false" outlineLevel="0" collapsed="false">
      <c r="B14" s="11" t="s">
        <v>29</v>
      </c>
    </row>
  </sheetData>
  <dataValidations count="1">
    <dataValidation allowBlank="true" errorStyle="stop" operator="between" showDropDown="false" showErrorMessage="false" showInputMessage="false" sqref="C5:C12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20"/>
  </cols>
  <sheetData>
    <row r="1" customFormat="false" ht="18.55" hidden="false" customHeight="false" outlineLevel="0" collapsed="false">
      <c r="A1" s="6" t="s">
        <v>30</v>
      </c>
    </row>
    <row r="2" customFormat="false" ht="15" hidden="false" customHeight="false" outlineLevel="0" collapsed="false">
      <c r="A2" s="7" t="s">
        <v>31</v>
      </c>
    </row>
    <row r="4" customFormat="false" ht="15" hidden="false" customHeight="false" outlineLevel="0" collapsed="false">
      <c r="A4" s="12" t="s">
        <v>32</v>
      </c>
    </row>
    <row r="5" customFormat="false" ht="15" hidden="false" customHeight="false" outlineLevel="0" collapsed="false">
      <c r="A5" s="3" t="s">
        <v>33</v>
      </c>
      <c r="B5" s="9"/>
      <c r="C5" s="9"/>
      <c r="D5" s="9"/>
    </row>
    <row r="6" customFormat="false" ht="15" hidden="false" customHeight="false" outlineLevel="0" collapsed="false">
      <c r="A6" s="3" t="s">
        <v>34</v>
      </c>
      <c r="B6" s="13"/>
    </row>
    <row r="7" customFormat="false" ht="15" hidden="false" customHeight="false" outlineLevel="0" collapsed="false">
      <c r="A7" s="3" t="s">
        <v>35</v>
      </c>
      <c r="B7" s="13"/>
    </row>
    <row r="9" customFormat="false" ht="15" hidden="false" customHeight="false" outlineLevel="0" collapsed="false">
      <c r="A9" s="12" t="s">
        <v>36</v>
      </c>
    </row>
    <row r="10" customFormat="false" ht="31.5" hidden="false" customHeight="true" outlineLevel="0" collapsed="false">
      <c r="A10" s="8" t="s">
        <v>33</v>
      </c>
      <c r="B10" s="8" t="s">
        <v>37</v>
      </c>
      <c r="C10" s="8" t="s">
        <v>38</v>
      </c>
      <c r="D10" s="8" t="s">
        <v>39</v>
      </c>
      <c r="E10" s="8" t="s">
        <v>40</v>
      </c>
    </row>
    <row r="11" customFormat="false" ht="15" hidden="false" customHeight="false" outlineLevel="0" collapsed="false">
      <c r="A11" s="3" t="s">
        <v>41</v>
      </c>
      <c r="B11" s="14" t="n">
        <v>0.123</v>
      </c>
      <c r="C11" s="15" t="n">
        <v>0.71</v>
      </c>
      <c r="D11" s="16" t="n">
        <v>203100</v>
      </c>
      <c r="E11" s="16" t="n">
        <v>85000</v>
      </c>
    </row>
    <row r="12" customFormat="false" ht="15" hidden="false" customHeight="false" outlineLevel="0" collapsed="false">
      <c r="A12" s="3" t="s">
        <v>42</v>
      </c>
      <c r="B12" s="14" t="n">
        <v>0.212</v>
      </c>
      <c r="C12" s="15" t="n">
        <v>0.5</v>
      </c>
      <c r="D12" s="16" t="n">
        <v>83600</v>
      </c>
      <c r="E12" s="16" t="n">
        <v>37500</v>
      </c>
    </row>
    <row r="13" customFormat="false" ht="15" hidden="false" customHeight="false" outlineLevel="0" collapsed="false">
      <c r="A13" s="3" t="s">
        <v>43</v>
      </c>
      <c r="B13" s="14" t="n">
        <v>0.256</v>
      </c>
      <c r="C13" s="15" t="n">
        <v>0.34</v>
      </c>
      <c r="D13" s="16" t="n">
        <v>83600</v>
      </c>
      <c r="E13" s="16" t="n">
        <v>37500</v>
      </c>
    </row>
    <row r="14" customFormat="false" ht="15" hidden="false" customHeight="false" outlineLevel="0" collapsed="false">
      <c r="A14" s="3" t="s">
        <v>44</v>
      </c>
      <c r="B14" s="14" t="n">
        <v>0.232</v>
      </c>
      <c r="C14" s="15" t="n">
        <v>0.34</v>
      </c>
      <c r="D14" s="16" t="n">
        <v>83600</v>
      </c>
      <c r="E14" s="16" t="n">
        <v>37500</v>
      </c>
    </row>
    <row r="15" customFormat="false" ht="39.75" hidden="false" customHeight="true" outlineLevel="0" collapsed="false">
      <c r="A15" s="17" t="s">
        <v>45</v>
      </c>
      <c r="B15" s="17"/>
      <c r="C15" s="17"/>
      <c r="D15" s="17"/>
      <c r="E15" s="17"/>
    </row>
    <row r="17" customFormat="false" ht="15" hidden="false" customHeight="false" outlineLevel="0" collapsed="false">
      <c r="A17" s="12" t="s">
        <v>46</v>
      </c>
    </row>
    <row r="18" customFormat="false" ht="15" hidden="false" customHeight="false" outlineLevel="0" collapsed="false">
      <c r="A18" s="3" t="s">
        <v>47</v>
      </c>
      <c r="B18" s="18" t="str">
        <f aca="false">IF($B$5="","",INDEX($B$11:$B$14,MATCH($B$5,$A$11:$A$14,0)))</f>
        <v/>
      </c>
    </row>
    <row r="19" customFormat="false" ht="15" hidden="false" customHeight="false" outlineLevel="0" collapsed="false">
      <c r="A19" s="3" t="s">
        <v>48</v>
      </c>
      <c r="B19" s="19" t="str">
        <f aca="false">IF($B$5="","",B6*B18)</f>
        <v/>
      </c>
    </row>
    <row r="20" customFormat="false" ht="23.85" hidden="false" customHeight="false" outlineLevel="0" collapsed="false">
      <c r="A20" s="3" t="s">
        <v>49</v>
      </c>
      <c r="B20" s="20" t="str">
        <f aca="false">IF($B$5="","",B6-B7-B19)</f>
        <v/>
      </c>
    </row>
    <row r="21" customFormat="false" ht="15" hidden="false" customHeight="false" outlineLevel="0" collapsed="false">
      <c r="A21" s="3" t="s">
        <v>50</v>
      </c>
      <c r="B21" s="18" t="str">
        <f aca="false">IF(OR($B$5="",B6=0),"",B7/B6)</f>
        <v/>
      </c>
    </row>
    <row r="22" customFormat="false" ht="15" hidden="false" customHeight="false" outlineLevel="0" collapsed="false">
      <c r="A22" s="3" t="s">
        <v>51</v>
      </c>
      <c r="B22" s="21" t="str">
        <f aca="false">IF($B$5="","",INDEX($C$11:$C$14,MATCH($B$5,$A$11:$A$14,0)))</f>
        <v/>
      </c>
    </row>
    <row r="23" customFormat="false" ht="15" hidden="false" customHeight="false" outlineLevel="0" collapsed="false">
      <c r="A23" s="3" t="s">
        <v>52</v>
      </c>
      <c r="B23" s="19" t="str">
        <f aca="false">IF($B$5="","",INDEX($D$11:$D$14,MATCH($B$5,$A$11:$A$14,0)))</f>
        <v/>
      </c>
    </row>
    <row r="25" customFormat="false" ht="15" hidden="false" customHeight="false" outlineLevel="0" collapsed="false">
      <c r="A25" s="22" t="s">
        <v>53</v>
      </c>
    </row>
    <row r="26" customFormat="false" ht="36" hidden="false" customHeight="true" outlineLevel="0" collapsed="false">
      <c r="A26" s="10" t="str">
        <f aca="false">IF($B$5="","Choisis ton type d’activité et saisis tes montants.",IF(B6&gt;B23,"Ton chiffre d’affaires dépasse le seuil de la micro-entreprise : compare plutôt l’entreprise individuelle au réel, l’EURL et la SASU.",IF(B21&gt;1-B22,"Tes charges réelles dépassent l’abattement forfaitaire : un régime réel risque d’être plus avantageux, vérifie-le avec le simulateur.","Tes charges restent sous l’abattement forfaitaire et tu es sous le seuil : la micro-entreprise mérite d’être comparée en premier.")))</f>
        <v>Choisis ton type d’activité et saisis tes montants.</v>
      </c>
      <c r="B26" s="10"/>
      <c r="C26" s="10"/>
      <c r="D26" s="10"/>
      <c r="E26" s="10"/>
      <c r="F26" s="10"/>
    </row>
    <row r="27" customFormat="false" ht="30" hidden="false" customHeight="true" outlineLevel="0" collapsed="false">
      <c r="A27" s="10" t="str">
        <f aca="false">IF(OR($B$5="",B6=""),"",IF(B6&gt;INDEX($E$11:$E$14,MATCH($B$5,$A$11:$A$14,0)),"TVA : au-dessus du seuil de franchise, tu factureras la TVA quel que soit le statut.","TVA : sous le seuil de franchise, tu peux ne pas facturer la TVA (mention « TVA non applicable, art. 293 B du CGI »), quel que soit le statut."))</f>
        <v/>
      </c>
      <c r="B27" s="10"/>
      <c r="C27" s="10"/>
      <c r="D27" s="10"/>
      <c r="E27" s="10"/>
      <c r="F27" s="10"/>
    </row>
    <row r="29" customFormat="false" ht="15" hidden="false" customHeight="false" outlineLevel="0" collapsed="false">
      <c r="A29" s="12" t="s">
        <v>54</v>
      </c>
    </row>
    <row r="30" customFormat="false" ht="27.75" hidden="false" customHeight="true" outlineLevel="0" collapsed="false">
      <c r="A30" s="17" t="s">
        <v>55</v>
      </c>
      <c r="B30" s="17"/>
      <c r="C30" s="17"/>
      <c r="D30" s="17"/>
      <c r="E30" s="17"/>
      <c r="F30" s="17"/>
    </row>
    <row r="31" customFormat="false" ht="31.5" hidden="false" customHeight="true" outlineLevel="0" collapsed="false">
      <c r="A31" s="8"/>
      <c r="B31" s="8" t="s">
        <v>56</v>
      </c>
      <c r="C31" s="8" t="s">
        <v>57</v>
      </c>
      <c r="D31" s="8" t="s">
        <v>58</v>
      </c>
      <c r="E31" s="8" t="s">
        <v>59</v>
      </c>
    </row>
    <row r="32" customFormat="false" ht="30" hidden="false" customHeight="true" outlineLevel="0" collapsed="false">
      <c r="A32" s="3" t="s">
        <v>60</v>
      </c>
      <c r="B32" s="13"/>
      <c r="C32" s="13"/>
      <c r="D32" s="13"/>
      <c r="E32" s="13"/>
    </row>
    <row r="33" customFormat="false" ht="30" hidden="false" customHeight="true" outlineLevel="0" collapsed="false">
      <c r="A33" s="3" t="s">
        <v>61</v>
      </c>
      <c r="B33" s="13"/>
      <c r="C33" s="13"/>
      <c r="D33" s="13"/>
      <c r="E33" s="13"/>
    </row>
    <row r="34" customFormat="false" ht="30" hidden="false" customHeight="true" outlineLevel="0" collapsed="false">
      <c r="A34" s="3" t="s">
        <v>62</v>
      </c>
      <c r="B34" s="9"/>
      <c r="C34" s="9"/>
      <c r="D34" s="9"/>
      <c r="E34" s="9"/>
    </row>
    <row r="35" customFormat="false" ht="30" hidden="false" customHeight="true" outlineLevel="0" collapsed="false">
      <c r="A35" s="3" t="s">
        <v>63</v>
      </c>
      <c r="B35" s="9"/>
      <c r="C35" s="9"/>
      <c r="D35" s="9"/>
      <c r="E35" s="9"/>
    </row>
    <row r="37" customFormat="false" ht="15" hidden="false" customHeight="false" outlineLevel="0" collapsed="false">
      <c r="A37" s="22" t="s">
        <v>64</v>
      </c>
      <c r="B37" s="9"/>
    </row>
    <row r="38" customFormat="false" ht="30" hidden="false" customHeight="true" outlineLevel="0" collapsed="false">
      <c r="A38" s="17" t="s">
        <v>65</v>
      </c>
      <c r="B38" s="17"/>
      <c r="C38" s="17"/>
      <c r="D38" s="17"/>
      <c r="E38" s="17"/>
      <c r="F38" s="17"/>
    </row>
  </sheetData>
  <mergeCells count="6">
    <mergeCell ref="B5:D5"/>
    <mergeCell ref="A15:E15"/>
    <mergeCell ref="A26:F26"/>
    <mergeCell ref="A27:F27"/>
    <mergeCell ref="A30:F30"/>
    <mergeCell ref="A38:F38"/>
  </mergeCells>
  <dataValidations count="1">
    <dataValidation allowBlank="true" errorStyle="stop" operator="between" showDropDown="false" showErrorMessage="false" showInputMessage="false" sqref="B5" type="list">
      <formula1>"Vente de marchandises (BIC),Services commerciaux ou artisanaux (BIC),Autres services,libéral (BNC),Libéral relevant de la Cipav"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80"/>
  </cols>
  <sheetData>
    <row r="1" customFormat="false" ht="18.55" hidden="false" customHeight="false" outlineLevel="0" collapsed="false">
      <c r="A1" s="6" t="s">
        <v>66</v>
      </c>
    </row>
    <row r="2" customFormat="false" ht="15" hidden="false" customHeight="false" outlineLevel="0" collapsed="false">
      <c r="A2" s="7" t="s">
        <v>67</v>
      </c>
    </row>
    <row r="4" customFormat="false" ht="30" hidden="false" customHeight="true" outlineLevel="0" collapsed="false">
      <c r="A4" s="22" t="s">
        <v>68</v>
      </c>
      <c r="B4" s="9"/>
    </row>
    <row r="5" customFormat="false" ht="30" hidden="false" customHeight="true" outlineLevel="0" collapsed="false">
      <c r="A5" s="3" t="s">
        <v>69</v>
      </c>
      <c r="B5" s="9"/>
    </row>
    <row r="6" customFormat="false" ht="30" hidden="false" customHeight="true" outlineLevel="0" collapsed="false">
      <c r="A6" s="3" t="s">
        <v>70</v>
      </c>
      <c r="B6" s="9"/>
    </row>
    <row r="7" customFormat="false" ht="30" hidden="false" customHeight="true" outlineLevel="0" collapsed="false">
      <c r="A7" s="3" t="s">
        <v>71</v>
      </c>
      <c r="B7" s="9"/>
    </row>
    <row r="8" customFormat="false" ht="30" hidden="false" customHeight="true" outlineLevel="0" collapsed="false">
      <c r="A8" s="3" t="s">
        <v>72</v>
      </c>
      <c r="B8" s="9"/>
    </row>
    <row r="9" customFormat="false" ht="30" hidden="false" customHeight="true" outlineLevel="0" collapsed="false">
      <c r="A9" s="3" t="s">
        <v>73</v>
      </c>
      <c r="B9" s="9"/>
    </row>
    <row r="10" customFormat="false" ht="30" hidden="false" customHeight="true" outlineLevel="0" collapsed="false">
      <c r="A10" s="3" t="s">
        <v>74</v>
      </c>
      <c r="B10" s="9"/>
    </row>
    <row r="11" customFormat="false" ht="30" hidden="false" customHeight="true" outlineLevel="0" collapsed="false">
      <c r="A11" s="3" t="s">
        <v>75</v>
      </c>
      <c r="B11" s="9"/>
    </row>
    <row r="12" customFormat="false" ht="30" hidden="false" customHeight="true" outlineLevel="0" collapsed="false">
      <c r="A12" s="3" t="s">
        <v>76</v>
      </c>
      <c r="B12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20"/>
  </cols>
  <sheetData>
    <row r="1" customFormat="false" ht="18.55" hidden="false" customHeight="false" outlineLevel="0" collapsed="false">
      <c r="A1" s="6" t="s">
        <v>30</v>
      </c>
    </row>
    <row r="2" customFormat="false" ht="15" hidden="false" customHeight="false" outlineLevel="0" collapsed="false">
      <c r="A2" s="7" t="s">
        <v>77</v>
      </c>
    </row>
    <row r="4" customFormat="false" ht="15" hidden="false" customHeight="false" outlineLevel="0" collapsed="false">
      <c r="A4" s="12" t="s">
        <v>32</v>
      </c>
    </row>
    <row r="5" customFormat="false" ht="15" hidden="false" customHeight="true" outlineLevel="0" collapsed="false">
      <c r="A5" s="3" t="s">
        <v>33</v>
      </c>
      <c r="B5" s="9" t="s">
        <v>43</v>
      </c>
      <c r="C5" s="9"/>
      <c r="D5" s="9"/>
    </row>
    <row r="6" customFormat="false" ht="15" hidden="false" customHeight="false" outlineLevel="0" collapsed="false">
      <c r="A6" s="3" t="s">
        <v>34</v>
      </c>
      <c r="B6" s="13" t="n">
        <v>36000</v>
      </c>
    </row>
    <row r="7" customFormat="false" ht="15" hidden="false" customHeight="false" outlineLevel="0" collapsed="false">
      <c r="A7" s="3" t="s">
        <v>35</v>
      </c>
      <c r="B7" s="13" t="n">
        <v>6000</v>
      </c>
    </row>
    <row r="9" customFormat="false" ht="15" hidden="false" customHeight="false" outlineLevel="0" collapsed="false">
      <c r="A9" s="12" t="s">
        <v>36</v>
      </c>
    </row>
    <row r="10" customFormat="false" ht="31.5" hidden="false" customHeight="true" outlineLevel="0" collapsed="false">
      <c r="A10" s="8" t="s">
        <v>33</v>
      </c>
      <c r="B10" s="8" t="s">
        <v>37</v>
      </c>
      <c r="C10" s="8" t="s">
        <v>38</v>
      </c>
      <c r="D10" s="8" t="s">
        <v>39</v>
      </c>
      <c r="E10" s="8" t="s">
        <v>40</v>
      </c>
    </row>
    <row r="11" customFormat="false" ht="15" hidden="false" customHeight="false" outlineLevel="0" collapsed="false">
      <c r="A11" s="3" t="s">
        <v>41</v>
      </c>
      <c r="B11" s="14" t="n">
        <v>0.123</v>
      </c>
      <c r="C11" s="15" t="n">
        <v>0.71</v>
      </c>
      <c r="D11" s="16" t="n">
        <v>203100</v>
      </c>
      <c r="E11" s="16" t="n">
        <v>85000</v>
      </c>
    </row>
    <row r="12" customFormat="false" ht="15" hidden="false" customHeight="false" outlineLevel="0" collapsed="false">
      <c r="A12" s="3" t="s">
        <v>42</v>
      </c>
      <c r="B12" s="14" t="n">
        <v>0.212</v>
      </c>
      <c r="C12" s="15" t="n">
        <v>0.5</v>
      </c>
      <c r="D12" s="16" t="n">
        <v>83600</v>
      </c>
      <c r="E12" s="16" t="n">
        <v>37500</v>
      </c>
    </row>
    <row r="13" customFormat="false" ht="15" hidden="false" customHeight="false" outlineLevel="0" collapsed="false">
      <c r="A13" s="3" t="s">
        <v>43</v>
      </c>
      <c r="B13" s="14" t="n">
        <v>0.256</v>
      </c>
      <c r="C13" s="15" t="n">
        <v>0.34</v>
      </c>
      <c r="D13" s="16" t="n">
        <v>83600</v>
      </c>
      <c r="E13" s="16" t="n">
        <v>37500</v>
      </c>
    </row>
    <row r="14" customFormat="false" ht="15" hidden="false" customHeight="false" outlineLevel="0" collapsed="false">
      <c r="A14" s="3" t="s">
        <v>44</v>
      </c>
      <c r="B14" s="14" t="n">
        <v>0.232</v>
      </c>
      <c r="C14" s="15" t="n">
        <v>0.34</v>
      </c>
      <c r="D14" s="16" t="n">
        <v>83600</v>
      </c>
      <c r="E14" s="16" t="n">
        <v>37500</v>
      </c>
    </row>
    <row r="15" customFormat="false" ht="39.75" hidden="false" customHeight="true" outlineLevel="0" collapsed="false">
      <c r="A15" s="17" t="s">
        <v>45</v>
      </c>
      <c r="B15" s="17"/>
      <c r="C15" s="17"/>
      <c r="D15" s="17"/>
      <c r="E15" s="17"/>
    </row>
    <row r="17" customFormat="false" ht="15" hidden="false" customHeight="false" outlineLevel="0" collapsed="false">
      <c r="A17" s="12" t="s">
        <v>46</v>
      </c>
    </row>
    <row r="18" customFormat="false" ht="15" hidden="false" customHeight="false" outlineLevel="0" collapsed="false">
      <c r="A18" s="3" t="s">
        <v>47</v>
      </c>
      <c r="B18" s="18" t="n">
        <f aca="false">IF($B$5="","",INDEX($B$11:$B$14,MATCH($B$5,$A$11:$A$14,0)))</f>
        <v>0.256</v>
      </c>
    </row>
    <row r="19" customFormat="false" ht="15" hidden="false" customHeight="false" outlineLevel="0" collapsed="false">
      <c r="A19" s="3" t="s">
        <v>48</v>
      </c>
      <c r="B19" s="19" t="n">
        <f aca="false">IF($B$5="","",B6*B18)</f>
        <v>9216</v>
      </c>
    </row>
    <row r="20" customFormat="false" ht="23.85" hidden="false" customHeight="false" outlineLevel="0" collapsed="false">
      <c r="A20" s="3" t="s">
        <v>49</v>
      </c>
      <c r="B20" s="20" t="n">
        <f aca="false">IF($B$5="","",B6-B7-B19)</f>
        <v>20784</v>
      </c>
    </row>
    <row r="21" customFormat="false" ht="15" hidden="false" customHeight="false" outlineLevel="0" collapsed="false">
      <c r="A21" s="3" t="s">
        <v>50</v>
      </c>
      <c r="B21" s="18" t="n">
        <f aca="false">IF(OR($B$5="",B6=0),"",B7/B6)</f>
        <v>0.166666666666667</v>
      </c>
    </row>
    <row r="22" customFormat="false" ht="15" hidden="false" customHeight="false" outlineLevel="0" collapsed="false">
      <c r="A22" s="3" t="s">
        <v>51</v>
      </c>
      <c r="B22" s="21" t="n">
        <f aca="false">IF($B$5="","",INDEX($C$11:$C$14,MATCH($B$5,$A$11:$A$14,0)))</f>
        <v>0.34</v>
      </c>
    </row>
    <row r="23" customFormat="false" ht="15" hidden="false" customHeight="false" outlineLevel="0" collapsed="false">
      <c r="A23" s="3" t="s">
        <v>52</v>
      </c>
      <c r="B23" s="19" t="n">
        <f aca="false">IF($B$5="","",INDEX($D$11:$D$14,MATCH($B$5,$A$11:$A$14,0)))</f>
        <v>83600</v>
      </c>
    </row>
    <row r="25" customFormat="false" ht="15" hidden="false" customHeight="false" outlineLevel="0" collapsed="false">
      <c r="A25" s="22" t="s">
        <v>53</v>
      </c>
    </row>
    <row r="26" customFormat="false" ht="36" hidden="false" customHeight="true" outlineLevel="0" collapsed="false">
      <c r="A26" s="10" t="str">
        <f aca="false">IF($B$5="","Choisis ton type d’activité et saisis tes montants.",IF(B6&gt;B23,"Ton chiffre d’affaires dépasse le seuil de la micro-entreprise : compare plutôt l’entreprise individuelle au réel, l’EURL et la SASU.",IF(B21&gt;1-B22,"Tes charges réelles dépassent l’abattement forfaitaire : un régime réel risque d’être plus avantageux, vérifie-le avec le simulateur.","Tes charges restent sous l’abattement forfaitaire et tu es sous le seuil : la micro-entreprise mérite d’être comparée en premier.")))</f>
        <v>Tes charges restent sous l’abattement forfaitaire et tu es sous le seuil : la micro-entreprise mérite d’être comparée en premier.</v>
      </c>
      <c r="B26" s="10"/>
      <c r="C26" s="10"/>
      <c r="D26" s="10"/>
      <c r="E26" s="10"/>
      <c r="F26" s="10"/>
    </row>
    <row r="27" customFormat="false" ht="30" hidden="false" customHeight="true" outlineLevel="0" collapsed="false">
      <c r="A27" s="10" t="str">
        <f aca="false">IF(OR($B$5="",B6=""),"",IF(B6&gt;INDEX($E$11:$E$14,MATCH($B$5,$A$11:$A$14,0)),"TVA : au-dessus du seuil de franchise, tu factureras la TVA quel que soit le statut.","TVA : sous le seuil de franchise, tu peux ne pas facturer la TVA (mention « TVA non applicable, art. 293 B du CGI »), quel que soit le statut."))</f>
        <v>TVA : sous le seuil de franchise, tu peux ne pas facturer la TVA (mention « TVA non applicable, art. 293 B du CGI »), quel que soit le statut.</v>
      </c>
      <c r="B27" s="10"/>
      <c r="C27" s="10"/>
      <c r="D27" s="10"/>
      <c r="E27" s="10"/>
      <c r="F27" s="10"/>
    </row>
    <row r="29" customFormat="false" ht="15" hidden="false" customHeight="false" outlineLevel="0" collapsed="false">
      <c r="A29" s="12" t="s">
        <v>54</v>
      </c>
    </row>
    <row r="30" customFormat="false" ht="27.75" hidden="false" customHeight="true" outlineLevel="0" collapsed="false">
      <c r="A30" s="17" t="s">
        <v>55</v>
      </c>
      <c r="B30" s="17"/>
      <c r="C30" s="17"/>
      <c r="D30" s="17"/>
      <c r="E30" s="17"/>
      <c r="F30" s="17"/>
    </row>
    <row r="31" customFormat="false" ht="31.5" hidden="false" customHeight="true" outlineLevel="0" collapsed="false">
      <c r="A31" s="8"/>
      <c r="B31" s="8" t="s">
        <v>56</v>
      </c>
      <c r="C31" s="8" t="s">
        <v>57</v>
      </c>
      <c r="D31" s="8" t="s">
        <v>58</v>
      </c>
      <c r="E31" s="8" t="s">
        <v>59</v>
      </c>
    </row>
    <row r="32" customFormat="false" ht="30" hidden="false" customHeight="true" outlineLevel="0" collapsed="false">
      <c r="A32" s="3" t="s">
        <v>60</v>
      </c>
      <c r="B32" s="13"/>
      <c r="C32" s="13"/>
      <c r="D32" s="13"/>
      <c r="E32" s="13"/>
    </row>
    <row r="33" customFormat="false" ht="30" hidden="false" customHeight="true" outlineLevel="0" collapsed="false">
      <c r="A33" s="3" t="s">
        <v>61</v>
      </c>
      <c r="B33" s="13"/>
      <c r="C33" s="13"/>
      <c r="D33" s="13"/>
      <c r="E33" s="13"/>
    </row>
    <row r="34" customFormat="false" ht="30" hidden="false" customHeight="true" outlineLevel="0" collapsed="false">
      <c r="A34" s="3" t="s">
        <v>62</v>
      </c>
      <c r="B34" s="9"/>
      <c r="C34" s="9"/>
      <c r="D34" s="9"/>
      <c r="E34" s="9"/>
    </row>
    <row r="35" customFormat="false" ht="30" hidden="false" customHeight="true" outlineLevel="0" collapsed="false">
      <c r="A35" s="3" t="s">
        <v>63</v>
      </c>
      <c r="B35" s="9"/>
      <c r="C35" s="9"/>
      <c r="D35" s="9"/>
      <c r="E35" s="9"/>
    </row>
    <row r="37" customFormat="false" ht="15" hidden="false" customHeight="false" outlineLevel="0" collapsed="false">
      <c r="A37" s="22" t="s">
        <v>64</v>
      </c>
      <c r="B37" s="9"/>
    </row>
    <row r="38" customFormat="false" ht="30" hidden="false" customHeight="true" outlineLevel="0" collapsed="false">
      <c r="A38" s="17" t="s">
        <v>65</v>
      </c>
      <c r="B38" s="17"/>
      <c r="C38" s="17"/>
      <c r="D38" s="17"/>
      <c r="E38" s="17"/>
      <c r="F38" s="17"/>
    </row>
  </sheetData>
  <mergeCells count="6">
    <mergeCell ref="B5:D5"/>
    <mergeCell ref="A15:E15"/>
    <mergeCell ref="A26:F26"/>
    <mergeCell ref="A27:F27"/>
    <mergeCell ref="A30:F30"/>
    <mergeCell ref="A38:F38"/>
  </mergeCells>
  <dataValidations count="1">
    <dataValidation allowBlank="true" errorStyle="stop" operator="between" showDropDown="false" showErrorMessage="false" showInputMessage="false" sqref="B5" type="list">
      <formula1>"Vente de marchandises (BIC),Services commerciaux ou artisanaux (BIC),Autres services,libéral (BNC),Libéral relevant de la Cipav"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2026-10-09T15:15:23Z</dcterms:created>
  <dc:creator>openpyxl</dc:creator>
  <dc:description/>
  <dc:language>en-US</dc:language>
  <cp:lastModifiedBy/>
  <dcterms:modified xsi:type="dcterms:W3CDTF">2026-10-09T15:15:23Z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